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_hochladen\Neuer Ordner\"/>
    </mc:Choice>
  </mc:AlternateContent>
  <bookViews>
    <workbookView xWindow="-195" yWindow="165" windowWidth="14940" windowHeight="8385"/>
  </bookViews>
  <sheets>
    <sheet name="Lieferantenselbstauskunft" sheetId="1" r:id="rId1"/>
  </sheets>
  <definedNames>
    <definedName name="_xlnm.Print_Area" localSheetId="0">Lieferantenselbstauskunft!$A$1:$E$64</definedName>
    <definedName name="_xlnm.Print_Titles" localSheetId="0">Lieferantenselbstauskunft!$1:$3</definedName>
  </definedNames>
  <calcPr calcId="152511"/>
</workbook>
</file>

<file path=xl/calcChain.xml><?xml version="1.0" encoding="utf-8"?>
<calcChain xmlns="http://schemas.openxmlformats.org/spreadsheetml/2006/main">
  <c r="F48" i="1" l="1"/>
  <c r="G48" i="1"/>
  <c r="H48" i="1"/>
  <c r="F49" i="1"/>
  <c r="G49" i="1"/>
  <c r="H49" i="1"/>
  <c r="H28" i="1" l="1"/>
  <c r="F56" i="1"/>
  <c r="F62" i="1"/>
  <c r="H26" i="1" l="1"/>
  <c r="H27" i="1"/>
  <c r="H25" i="1"/>
  <c r="H21" i="1"/>
  <c r="H24" i="1"/>
  <c r="H23" i="1"/>
  <c r="H22" i="1"/>
  <c r="H29" i="1" l="1"/>
  <c r="H17" i="1"/>
  <c r="H16" i="1"/>
  <c r="H15" i="1"/>
  <c r="H13" i="1"/>
  <c r="H12" i="1"/>
  <c r="H42" i="1" l="1"/>
  <c r="G42" i="1"/>
  <c r="F42" i="1"/>
  <c r="H41" i="1"/>
  <c r="G41" i="1"/>
  <c r="F41" i="1"/>
  <c r="H40" i="1"/>
  <c r="G40" i="1"/>
  <c r="F40" i="1"/>
  <c r="H43" i="1" l="1"/>
  <c r="F58" i="1"/>
  <c r="F55" i="1"/>
  <c r="F54" i="1"/>
  <c r="H58" i="1"/>
  <c r="H56" i="1"/>
  <c r="H55" i="1"/>
  <c r="H54" i="1"/>
  <c r="H52" i="1"/>
  <c r="H51" i="1"/>
  <c r="H50" i="1"/>
  <c r="H47" i="1"/>
  <c r="H46" i="1"/>
  <c r="F52" i="1"/>
  <c r="F50" i="1"/>
  <c r="F51" i="1"/>
  <c r="F47" i="1"/>
  <c r="F46" i="1"/>
  <c r="H44" i="1"/>
  <c r="H45" i="1" s="1"/>
  <c r="H38" i="1"/>
  <c r="H37" i="1"/>
  <c r="H36" i="1"/>
  <c r="H35" i="1"/>
  <c r="H34" i="1"/>
  <c r="F37" i="1"/>
  <c r="F38" i="1"/>
  <c r="G36" i="1"/>
  <c r="F60" i="1" l="1"/>
  <c r="H59" i="1"/>
  <c r="H53" i="1"/>
  <c r="H57" i="1" l="1"/>
  <c r="H33" i="1"/>
  <c r="H39" i="1" s="1"/>
  <c r="H19" i="1"/>
  <c r="H18" i="1"/>
  <c r="H31" i="1"/>
  <c r="H30" i="1"/>
  <c r="H7" i="1"/>
  <c r="H8" i="1"/>
  <c r="H9" i="1"/>
  <c r="H10" i="1"/>
  <c r="H11" i="1"/>
  <c r="H14" i="1"/>
  <c r="H6" i="1"/>
  <c r="H20" i="1" l="1"/>
  <c r="H32" i="1"/>
  <c r="G44" i="1"/>
  <c r="G46" i="1"/>
  <c r="G47" i="1"/>
  <c r="G50" i="1"/>
  <c r="G51" i="1"/>
  <c r="G52" i="1"/>
  <c r="G54" i="1"/>
  <c r="G55" i="1"/>
  <c r="G56" i="1"/>
  <c r="G34" i="1"/>
  <c r="G35" i="1"/>
  <c r="G37" i="1"/>
  <c r="G38" i="1"/>
  <c r="G33" i="1"/>
  <c r="G58" i="1"/>
  <c r="G60" i="1" l="1"/>
  <c r="G61" i="1" s="1"/>
  <c r="A64" i="1"/>
  <c r="A3" i="1" s="1"/>
</calcChain>
</file>

<file path=xl/sharedStrings.xml><?xml version="1.0" encoding="utf-8"?>
<sst xmlns="http://schemas.openxmlformats.org/spreadsheetml/2006/main" count="133" uniqueCount="115">
  <si>
    <t>1.1</t>
  </si>
  <si>
    <t>1.2</t>
  </si>
  <si>
    <t>1.3</t>
  </si>
  <si>
    <t>1.4</t>
  </si>
  <si>
    <t>1.9</t>
  </si>
  <si>
    <t>2.1</t>
  </si>
  <si>
    <t>2.2</t>
  </si>
  <si>
    <t>3.1</t>
  </si>
  <si>
    <t>3.2</t>
  </si>
  <si>
    <t>4.1</t>
  </si>
  <si>
    <t>Nr.</t>
  </si>
  <si>
    <t>1.5</t>
  </si>
  <si>
    <t>1.6</t>
  </si>
  <si>
    <t>1.7</t>
  </si>
  <si>
    <t>1.8</t>
  </si>
  <si>
    <t>4.2</t>
  </si>
  <si>
    <t>ja/yes</t>
  </si>
  <si>
    <r>
      <t xml:space="preserve">Haben Sie einen Umweltbeauftragten benannt?     
</t>
    </r>
    <r>
      <rPr>
        <sz val="8"/>
        <rFont val="Arial"/>
        <family val="2"/>
      </rPr>
      <t>Have you appointed an environmental officer?</t>
    </r>
  </si>
  <si>
    <r>
      <t xml:space="preserve">Haben Sie eine Umweltpolitik formuliert?              
</t>
    </r>
    <r>
      <rPr>
        <sz val="8"/>
        <rFont val="Arial"/>
        <family val="2"/>
      </rPr>
      <t>Do you have an environmental policy?</t>
    </r>
  </si>
  <si>
    <r>
      <t xml:space="preserve">Zertifizierung nach ISO 9001
</t>
    </r>
    <r>
      <rPr>
        <sz val="8"/>
        <rFont val="Arial"/>
        <family val="2"/>
      </rPr>
      <t>Certification by ISO 9001</t>
    </r>
  </si>
  <si>
    <r>
      <rPr>
        <b/>
        <sz val="12"/>
        <rFont val="Arial"/>
        <family val="2"/>
      </rPr>
      <t>Unternehmensdaten</t>
    </r>
    <r>
      <rPr>
        <b/>
        <sz val="10"/>
        <rFont val="Arial"/>
        <family val="2"/>
      </rPr>
      <t xml:space="preserve"> / Company data</t>
    </r>
  </si>
  <si>
    <r>
      <t xml:space="preserve">Sonstiges System (welches?) / Ergebnis
</t>
    </r>
    <r>
      <rPr>
        <sz val="8"/>
        <rFont val="Arial"/>
        <family val="2"/>
      </rPr>
      <t>Other System (which one?) / Result</t>
    </r>
  </si>
  <si>
    <t>max.
Punkte</t>
  </si>
  <si>
    <t>X</t>
  </si>
  <si>
    <t>nein/no</t>
  </si>
  <si>
    <t>Punkte</t>
  </si>
  <si>
    <t>Gesamt</t>
  </si>
  <si>
    <t>Prüf-summe</t>
  </si>
  <si>
    <r>
      <t xml:space="preserve">Unternehmerische Gesellschaftsverantwortung /
</t>
    </r>
    <r>
      <rPr>
        <b/>
        <sz val="10"/>
        <rFont val="Arial"/>
        <family val="2"/>
      </rPr>
      <t xml:space="preserve">Corporate Social Responsibility </t>
    </r>
  </si>
  <si>
    <r>
      <t xml:space="preserve">Werden aufgrund von Reklamationen Verbesserungsmaßnahmen eingeleitet?
</t>
    </r>
    <r>
      <rPr>
        <sz val="8"/>
        <rFont val="Arial"/>
        <family val="2"/>
      </rPr>
      <t>Do you introduce improvements on the basis of complaints?</t>
    </r>
  </si>
  <si>
    <r>
      <t xml:space="preserve">Werden die Reklamationen regelmäßig ausgewertet?
</t>
    </r>
    <r>
      <rPr>
        <sz val="8"/>
        <rFont val="Arial"/>
        <family val="2"/>
      </rPr>
      <t>Are complaints evaluated regularly?</t>
    </r>
  </si>
  <si>
    <r>
      <t xml:space="preserve">Haben Sie einen Sicherheitsbeauftragten oder eine Sicherheitsfachkraft benannt?
</t>
    </r>
    <r>
      <rPr>
        <sz val="8"/>
        <rFont val="Arial"/>
        <family val="2"/>
      </rPr>
      <t>Do you have appointed a safety advisor or a safety specialist?</t>
    </r>
  </si>
  <si>
    <r>
      <t xml:space="preserve">Gibt es in Ihrem Unternehmen Bemühungen um Menschenrechte zu achten? Welche?
</t>
    </r>
    <r>
      <rPr>
        <sz val="8"/>
        <rFont val="Arial"/>
        <family val="2"/>
      </rPr>
      <t>Does your company do efforts to respect for human rights? Which?</t>
    </r>
  </si>
  <si>
    <r>
      <t xml:space="preserve">Gibt es in Ihrem Unternehmen Verhaltenscodizes zu Diskriminierung / Belästigung?
</t>
    </r>
    <r>
      <rPr>
        <sz val="8"/>
        <rFont val="Arial"/>
        <family val="2"/>
      </rPr>
      <t>Dohou have codes of conduct for discrimination / harassment in your company?</t>
    </r>
  </si>
  <si>
    <r>
      <t xml:space="preserve">Haben Sie Vorschriften, die Kinderarbeit und Zwangsarbeit ausschließen?
</t>
    </r>
    <r>
      <rPr>
        <sz val="8"/>
        <rFont val="Arial"/>
        <family val="2"/>
      </rPr>
      <t>Do you have provisions that exclude child and forced labor?</t>
    </r>
  </si>
  <si>
    <r>
      <t xml:space="preserve">Name des Unternehmens
</t>
    </r>
    <r>
      <rPr>
        <b/>
        <sz val="8"/>
        <rFont val="Arial"/>
        <family val="2"/>
      </rPr>
      <t>Name of the company</t>
    </r>
  </si>
  <si>
    <r>
      <t xml:space="preserve">Adresse (PLZ, Ort, Straße, Nummer)
</t>
    </r>
    <r>
      <rPr>
        <b/>
        <sz val="8"/>
        <rFont val="Arial"/>
        <family val="2"/>
      </rPr>
      <t>Address (postcode, town, street, number)</t>
    </r>
  </si>
  <si>
    <r>
      <t xml:space="preserve">Homepage / </t>
    </r>
    <r>
      <rPr>
        <sz val="8"/>
        <rFont val="Arial"/>
        <family val="2"/>
      </rPr>
      <t>Homepage</t>
    </r>
  </si>
  <si>
    <r>
      <t xml:space="preserve">Geschäftsform (AG, KG usw.)                                
</t>
    </r>
    <r>
      <rPr>
        <sz val="8"/>
        <rFont val="Arial"/>
        <family val="2"/>
      </rPr>
      <t>Legal form (public limited company, limited partnership etc.)</t>
    </r>
  </si>
  <si>
    <r>
      <t xml:space="preserve">Verwaltungssitz Konzern (Adresse)
</t>
    </r>
    <r>
      <rPr>
        <sz val="8"/>
        <rFont val="Arial"/>
        <family val="2"/>
      </rPr>
      <t>Head office (address)</t>
    </r>
  </si>
  <si>
    <r>
      <t xml:space="preserve">Geschäftsleitung </t>
    </r>
    <r>
      <rPr>
        <sz val="9"/>
        <rFont val="Arial"/>
        <family val="2"/>
      </rPr>
      <t>(Name, Tel., Fax, E-Mail)</t>
    </r>
    <r>
      <rPr>
        <sz val="10"/>
        <rFont val="Arial"/>
        <family val="2"/>
      </rPr>
      <t xml:space="preserve"> 
</t>
    </r>
    <r>
      <rPr>
        <sz val="8"/>
        <rFont val="Arial"/>
        <family val="2"/>
      </rPr>
      <t>Management (name, telephone, fax, e-mail)</t>
    </r>
  </si>
  <si>
    <r>
      <t xml:space="preserve">Zentrale (Telefon, Fax, E-Mail)
</t>
    </r>
    <r>
      <rPr>
        <b/>
        <sz val="8"/>
        <rFont val="Arial"/>
        <family val="2"/>
      </rPr>
      <t>Headquarters (telephone, fax, e-mail)</t>
    </r>
  </si>
  <si>
    <r>
      <rPr>
        <b/>
        <sz val="12"/>
        <rFont val="Arial"/>
        <family val="2"/>
      </rPr>
      <t>QM &amp;  Zertifizierung (bitte die Zertifikate anbei legen!)</t>
    </r>
    <r>
      <rPr>
        <b/>
        <sz val="10"/>
        <rFont val="Arial"/>
        <family val="2"/>
      </rPr>
      <t xml:space="preserve"> /                                
Quality Management/ Certification (please enclose the certificates!)</t>
    </r>
  </si>
  <si>
    <t>Kommentar / Opinion</t>
  </si>
  <si>
    <r>
      <t xml:space="preserve">Kommentar / Opinion
</t>
    </r>
    <r>
      <rPr>
        <b/>
        <sz val="10"/>
        <rFont val="Arial"/>
        <family val="2"/>
      </rPr>
      <t xml:space="preserve">Ergebnis / result
</t>
    </r>
    <r>
      <rPr>
        <sz val="8"/>
        <rFont val="Arial"/>
        <family val="2"/>
      </rPr>
      <t>(falls nicht zutreffend: "n.a." / 
if not applicable: "n.a.")</t>
    </r>
  </si>
  <si>
    <r>
      <t xml:space="preserve">Kommentar / Opinion
</t>
    </r>
    <r>
      <rPr>
        <sz val="8"/>
        <rFont val="Arial"/>
        <family val="2"/>
      </rPr>
      <t>(falls nicht zutreffend: "n.a." / 
if not applicable: "n.a.")</t>
    </r>
  </si>
  <si>
    <t>Datum
Date</t>
  </si>
  <si>
    <t>Stempel, rechtsverbindliche Unterschrift
Stamp, legally binding signature</t>
  </si>
  <si>
    <r>
      <t xml:space="preserve">Umwelt-Zertifizierung (z.B. nach 14001 oder EMAS II/III) / Ergebnis
</t>
    </r>
    <r>
      <rPr>
        <sz val="8"/>
        <rFont val="Arial"/>
        <family val="2"/>
      </rPr>
      <t>Eco-Certification (e.g. by ISO 14001 or EMAS II/III) / Result</t>
    </r>
  </si>
  <si>
    <r>
      <t xml:space="preserve">Arbeitssicherheits-Zertifizierung (z.B. nach OHSAS, 18001 oder SCC) / Ergebnis
</t>
    </r>
    <r>
      <rPr>
        <sz val="8"/>
        <rFont val="Arial"/>
        <family val="2"/>
      </rPr>
      <t>Occupational safety certification (e.g. by OHSAS, 18001 or SCC) / Result</t>
    </r>
  </si>
  <si>
    <r>
      <t xml:space="preserve">Unternehmerische Gesellschaftsverantwortung (z.B. SA 8000, 26000, BSCI oder Sedex/Smeta) / Ergebnis
</t>
    </r>
    <r>
      <rPr>
        <sz val="8"/>
        <rFont val="Arial"/>
        <family val="2"/>
      </rPr>
      <t>Corporate Social Responsibility (e.g. by SA 8000, 26000, BSCI or Sedex/Smeta) / Result</t>
    </r>
  </si>
  <si>
    <t>1.10</t>
  </si>
  <si>
    <t>1.11</t>
  </si>
  <si>
    <t>1.12</t>
  </si>
  <si>
    <t>1.13</t>
  </si>
  <si>
    <t>1.14</t>
  </si>
  <si>
    <t>5.1</t>
  </si>
  <si>
    <t>5.2</t>
  </si>
  <si>
    <r>
      <t xml:space="preserve">Notfallkontakt (7T/24h) </t>
    </r>
    <r>
      <rPr>
        <b/>
        <i/>
        <sz val="9"/>
        <rFont val="Arial"/>
        <family val="2"/>
      </rPr>
      <t xml:space="preserve">(Name, Tel., Fax, E-Mail)
</t>
    </r>
    <r>
      <rPr>
        <b/>
        <i/>
        <sz val="8"/>
        <rFont val="Arial"/>
        <family val="2"/>
      </rPr>
      <t>Emergency office (7d, 24h) (name, telephone, fax, e-mail)</t>
    </r>
  </si>
  <si>
    <t>6.1</t>
  </si>
  <si>
    <t>7.1</t>
  </si>
  <si>
    <t>7.2</t>
  </si>
  <si>
    <r>
      <t xml:space="preserve">Besuchen nachweislich alle betroffenen Mitarbeiter jährlich eine Sicherheitsschulung (Arbeitsschutz/Gefahrstoffe)?
</t>
    </r>
    <r>
      <rPr>
        <sz val="8"/>
        <rFont val="Arial"/>
        <family val="2"/>
      </rPr>
      <t>Do all employees concerned verifiably take part in annual safety trainings (health and safety protection at workplace/ hazardous substances)?</t>
    </r>
  </si>
  <si>
    <r>
      <rPr>
        <b/>
        <sz val="12"/>
        <rFont val="Arial"/>
        <family val="2"/>
      </rPr>
      <t xml:space="preserve">Umweltschutz / Arbeitsschutz </t>
    </r>
    <r>
      <rPr>
        <b/>
        <sz val="10"/>
        <rFont val="Arial"/>
        <family val="2"/>
      </rPr>
      <t>/
Environmental protection / Health and safety protection at the workplace</t>
    </r>
  </si>
  <si>
    <r>
      <t>Reklamationsmanagement</t>
    </r>
    <r>
      <rPr>
        <b/>
        <sz val="10"/>
        <rFont val="Arial"/>
        <family val="2"/>
      </rPr>
      <t xml:space="preserve"> / 
Complaints management</t>
    </r>
  </si>
  <si>
    <r>
      <rPr>
        <b/>
        <sz val="12"/>
        <rFont val="Arial"/>
        <family val="2"/>
      </rPr>
      <t xml:space="preserve">Sonstiges </t>
    </r>
    <r>
      <rPr>
        <b/>
        <sz val="10"/>
        <rFont val="Arial"/>
        <family val="2"/>
      </rPr>
      <t>/ 
Other matters</t>
    </r>
  </si>
  <si>
    <t>8.1</t>
  </si>
  <si>
    <t>8.2</t>
  </si>
  <si>
    <t>8.3</t>
  </si>
  <si>
    <t>9.1</t>
  </si>
  <si>
    <r>
      <rPr>
        <b/>
        <sz val="12"/>
        <rFont val="Arial"/>
        <family val="2"/>
      </rPr>
      <t>Schulungen</t>
    </r>
    <r>
      <rPr>
        <b/>
        <sz val="10"/>
        <rFont val="Arial"/>
        <family val="2"/>
      </rPr>
      <t xml:space="preserve"> / 
Training</t>
    </r>
  </si>
  <si>
    <r>
      <t xml:space="preserve">Erfolgt unverzüglich eine schriftliche Information an DMK über mögliche Änderungen oder Abweichungen der Produkte/Dienstleistungen? 
</t>
    </r>
    <r>
      <rPr>
        <b/>
        <sz val="8"/>
        <rFont val="Arial"/>
        <family val="2"/>
      </rPr>
      <t>Do you inform DMK immediately with a written statement about possible changes or variations of the products/services?</t>
    </r>
  </si>
  <si>
    <r>
      <rPr>
        <b/>
        <sz val="12"/>
        <rFont val="Arial"/>
        <family val="2"/>
      </rPr>
      <t>Ansprechpartner</t>
    </r>
    <r>
      <rPr>
        <b/>
        <sz val="10"/>
        <rFont val="Arial"/>
        <family val="2"/>
      </rPr>
      <t xml:space="preserve"> / Contact</t>
    </r>
  </si>
  <si>
    <t>4.3</t>
  </si>
  <si>
    <r>
      <rPr>
        <b/>
        <sz val="12"/>
        <rFont val="Arial"/>
        <family val="2"/>
      </rPr>
      <t>Unternehmensangaben</t>
    </r>
    <r>
      <rPr>
        <b/>
        <sz val="10"/>
        <rFont val="Arial"/>
        <family val="2"/>
      </rPr>
      <t xml:space="preserve"> / Company information</t>
    </r>
  </si>
  <si>
    <t>4.4</t>
  </si>
  <si>
    <t>4.5</t>
  </si>
  <si>
    <t>4.6</t>
  </si>
  <si>
    <t>5.3</t>
  </si>
  <si>
    <r>
      <t xml:space="preserve">Jahresumsatz der letzten 3 Jahre
</t>
    </r>
    <r>
      <rPr>
        <sz val="8"/>
        <rFont val="Arial"/>
        <family val="2"/>
      </rPr>
      <t>Annual turnover of last 3 years</t>
    </r>
  </si>
  <si>
    <r>
      <t xml:space="preserve">Eigenkapitalquote der letzten 3 Jahre
</t>
    </r>
    <r>
      <rPr>
        <sz val="8"/>
        <rFont val="Arial"/>
        <family val="2"/>
      </rPr>
      <t>Equity ratio of last 3 years</t>
    </r>
  </si>
  <si>
    <r>
      <t xml:space="preserve">Ist ein dokumentiertes Verfahren zum Reklamationsmanagement festgelegt?
</t>
    </r>
    <r>
      <rPr>
        <b/>
        <sz val="8"/>
        <rFont val="Arial"/>
        <family val="2"/>
      </rPr>
      <t>Has a documented process for complaints management been determined?</t>
    </r>
  </si>
  <si>
    <r>
      <t xml:space="preserve">Gehören Sie einem Konzern an? (Name, Anteil in Prozent)  
</t>
    </r>
    <r>
      <rPr>
        <sz val="8"/>
        <rFont val="Arial"/>
        <family val="2"/>
      </rPr>
      <t>Do you belong to a group? (name, stake in per cent)</t>
    </r>
  </si>
  <si>
    <r>
      <t>Lieferanten Selbstauditierungsbogen Energiedienstleister</t>
    </r>
    <r>
      <rPr>
        <b/>
        <sz val="10"/>
        <rFont val="Arial"/>
        <family val="2"/>
      </rPr>
      <t xml:space="preserve">
Manufacturer and Supplier Self-Audit-Questionnaire Energy Service Providers
</t>
    </r>
    <r>
      <rPr>
        <b/>
        <sz val="14"/>
        <rFont val="Arial"/>
        <family val="2"/>
      </rPr>
      <t xml:space="preserve">             </t>
    </r>
  </si>
  <si>
    <r>
      <rPr>
        <sz val="9"/>
        <rFont val="Arial"/>
        <family val="2"/>
      </rPr>
      <t>indirekte Materialien besonderer Teil Energielieferanten und -Dienstleister</t>
    </r>
    <r>
      <rPr>
        <sz val="8"/>
        <rFont val="Arial"/>
        <family val="2"/>
      </rPr>
      <t xml:space="preserve">
indirect materials special section energy suppliers and service provider</t>
    </r>
  </si>
  <si>
    <r>
      <t xml:space="preserve">Gründungsdatum
</t>
    </r>
    <r>
      <rPr>
        <sz val="8"/>
        <rFont val="Arial"/>
        <family val="2"/>
      </rPr>
      <t>Date of foundation</t>
    </r>
  </si>
  <si>
    <r>
      <t xml:space="preserve">Anzahl der Mitarbeiter
</t>
    </r>
    <r>
      <rPr>
        <sz val="8"/>
        <rFont val="Arial"/>
        <family val="2"/>
      </rPr>
      <t>Number of employees</t>
    </r>
  </si>
  <si>
    <r>
      <t xml:space="preserve">Jahresumsatz mit DMK der letzten 3 Jahre
</t>
    </r>
    <r>
      <rPr>
        <sz val="8"/>
        <rFont val="Arial"/>
        <family val="2"/>
      </rPr>
      <t>Annual turnover with DMK of last 3 years</t>
    </r>
  </si>
  <si>
    <r>
      <t xml:space="preserve">Gewinn der letzten 3 Jahre
</t>
    </r>
    <r>
      <rPr>
        <sz val="8"/>
        <rFont val="Arial"/>
        <family val="2"/>
      </rPr>
      <t>Profit of last 3 years</t>
    </r>
  </si>
  <si>
    <r>
      <t xml:space="preserve">Name der Versicherung
</t>
    </r>
    <r>
      <rPr>
        <sz val="8"/>
        <rFont val="Arial"/>
        <family val="2"/>
      </rPr>
      <t>Name of insurance</t>
    </r>
  </si>
  <si>
    <r>
      <t xml:space="preserve">Umweltbeauftragter </t>
    </r>
    <r>
      <rPr>
        <sz val="9"/>
        <rFont val="Arial"/>
        <family val="2"/>
      </rPr>
      <t xml:space="preserve">(Name, Tel., Fax, E-Mail)
</t>
    </r>
    <r>
      <rPr>
        <sz val="8"/>
        <rFont val="Arial"/>
        <family val="2"/>
      </rPr>
      <t>Environmental officer (name, telephone, fax, e-mail)</t>
    </r>
  </si>
  <si>
    <r>
      <t xml:space="preserve">Vertrieb </t>
    </r>
    <r>
      <rPr>
        <sz val="9"/>
        <rFont val="Arial"/>
        <family val="2"/>
      </rPr>
      <t>(Name, Tel., Fax, E-Mail)</t>
    </r>
    <r>
      <rPr>
        <sz val="10"/>
        <rFont val="Arial"/>
        <family val="2"/>
      </rPr>
      <t xml:space="preserve">                      
</t>
    </r>
    <r>
      <rPr>
        <sz val="8"/>
        <rFont val="Arial"/>
        <family val="2"/>
      </rPr>
      <t>Sales (name, telephone, fax, e-mail)</t>
    </r>
  </si>
  <si>
    <t>2.3</t>
  </si>
  <si>
    <r>
      <t xml:space="preserve">Qualitätsmanagement </t>
    </r>
    <r>
      <rPr>
        <sz val="9"/>
        <rFont val="Arial"/>
        <family val="2"/>
      </rPr>
      <t>(Name, Tel., Fax, E-Mail)</t>
    </r>
    <r>
      <rPr>
        <sz val="10"/>
        <rFont val="Arial"/>
        <family val="2"/>
      </rPr>
      <t xml:space="preserve">                                                                     
</t>
    </r>
    <r>
      <rPr>
        <sz val="8"/>
        <rFont val="Arial"/>
        <family val="2"/>
      </rPr>
      <t>Quality Management (name, telephone, fax, e-mail)</t>
    </r>
  </si>
  <si>
    <t>2.4</t>
  </si>
  <si>
    <r>
      <t xml:space="preserve">Qualitätssicherung </t>
    </r>
    <r>
      <rPr>
        <sz val="9"/>
        <rFont val="Arial"/>
        <family val="2"/>
      </rPr>
      <t>(Name, Tel., Fax, E-Mail)</t>
    </r>
    <r>
      <rPr>
        <sz val="10"/>
        <rFont val="Arial"/>
        <family val="2"/>
      </rPr>
      <t xml:space="preserve">          
</t>
    </r>
    <r>
      <rPr>
        <sz val="8"/>
        <rFont val="Arial"/>
        <family val="2"/>
      </rPr>
      <t>Quality Assurance (name, telephone, fax, e-mail)</t>
    </r>
  </si>
  <si>
    <t>2.6</t>
  </si>
  <si>
    <r>
      <t xml:space="preserve">Reklamationswesen </t>
    </r>
    <r>
      <rPr>
        <sz val="9"/>
        <rFont val="Arial"/>
        <family val="2"/>
      </rPr>
      <t>(Name, Tel., Fax, E-Mail)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Complaints department (name, telephone, fax, e-mail)</t>
    </r>
  </si>
  <si>
    <t>2.5</t>
  </si>
  <si>
    <t>2.7</t>
  </si>
  <si>
    <t>7.3</t>
  </si>
  <si>
    <t>7.4</t>
  </si>
  <si>
    <t>7.5</t>
  </si>
  <si>
    <t>7.6</t>
  </si>
  <si>
    <t>7.7</t>
  </si>
  <si>
    <r>
      <t xml:space="preserve">Werden Aktivitäten im Hinblick auf nachhaltiges Handeln vorgenommen?
</t>
    </r>
    <r>
      <rPr>
        <sz val="8"/>
        <rFont val="Arial"/>
        <family val="2"/>
      </rPr>
      <t>Do you carry out activities in respect of sustainability?</t>
    </r>
  </si>
  <si>
    <r>
      <rPr>
        <b/>
        <sz val="9"/>
        <rFont val="Arial"/>
        <family val="2"/>
      </rPr>
      <t xml:space="preserve">
Alle gemachten Angaben sind wahrheitsgemäß.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 xml:space="preserve">All details provided are truthful.
</t>
    </r>
    <r>
      <rPr>
        <b/>
        <sz val="7"/>
        <rFont val="Arial"/>
        <family val="2"/>
      </rPr>
      <t xml:space="preserve">
</t>
    </r>
    <r>
      <rPr>
        <b/>
        <sz val="9"/>
        <rFont val="Arial"/>
        <family val="2"/>
      </rPr>
      <t xml:space="preserve">Vertraulichkeitserklärung / </t>
    </r>
    <r>
      <rPr>
        <b/>
        <sz val="8"/>
        <rFont val="Arial"/>
        <family val="2"/>
      </rPr>
      <t>Confidentiality statement</t>
    </r>
    <r>
      <rPr>
        <b/>
        <sz val="9"/>
        <rFont val="Arial"/>
        <family val="2"/>
      </rPr>
      <t xml:space="preserve">:
Für laufende sowie zukünftige Ausschreibungen sichern wir die vertrauliche Behandlung der erhaltenen sowie noch zu erhaltenden Informationen zu. Die Weiterleitung der Informationen an Dritte ist ausgeschlossen.
</t>
    </r>
    <r>
      <rPr>
        <b/>
        <sz val="8"/>
        <rFont val="Arial"/>
        <family val="2"/>
      </rPr>
      <t>For current and future invitations to tender, we ensure the confidentiality of the obtained information and on information to be received. The information will not be forwarded to third parties.</t>
    </r>
    <r>
      <rPr>
        <b/>
        <sz val="9"/>
        <rFont val="Arial"/>
        <family val="2"/>
      </rPr>
      <t xml:space="preserve">
Wir akzeptieren die Einkaufsbedingungen des DMK. 
</t>
    </r>
    <r>
      <rPr>
        <b/>
        <sz val="8"/>
        <rFont val="Arial"/>
        <family val="2"/>
      </rPr>
      <t>We accept the conditions of purchase of DMK.</t>
    </r>
  </si>
  <si>
    <r>
      <t xml:space="preserve">Gelieferte Artikel/Dienstleistung
</t>
    </r>
    <r>
      <rPr>
        <b/>
        <sz val="8"/>
        <rFont val="Arial"/>
        <family val="2"/>
      </rPr>
      <t>Delivered material/service</t>
    </r>
  </si>
  <si>
    <r>
      <t xml:space="preserve">Haftungsgenze (mind. 5 Mio. €) bei Produkthaftpflichtversicherung
</t>
    </r>
    <r>
      <rPr>
        <sz val="8"/>
        <rFont val="Arial"/>
        <family val="2"/>
      </rPr>
      <t>Limit of liability (min. 5 m. €) in case of product liability insurance</t>
    </r>
  </si>
  <si>
    <t>2.8</t>
  </si>
  <si>
    <r>
      <t xml:space="preserve">Energiebeauftragter </t>
    </r>
    <r>
      <rPr>
        <sz val="9"/>
        <rFont val="Arial"/>
        <family val="2"/>
      </rPr>
      <t xml:space="preserve">(Name, Tel., Fax, E-Mail)
</t>
    </r>
    <r>
      <rPr>
        <sz val="8"/>
        <rFont val="Arial"/>
        <family val="2"/>
      </rPr>
      <t>Energy officer (name, telephone, fax, e-mail)</t>
    </r>
  </si>
  <si>
    <r>
      <t xml:space="preserve">Energiemanagement-Zertifizierung (z.B. nach DIN ISO 50001) / Ergebnis
</t>
    </r>
    <r>
      <rPr>
        <sz val="8"/>
        <rFont val="Arial"/>
        <family val="2"/>
      </rPr>
      <t>Energymanagement-certification (e.g. by ISO 50001) / Result</t>
    </r>
  </si>
  <si>
    <r>
      <t xml:space="preserve">Haben Sie einen Energiebeauftragten benannt?     
</t>
    </r>
    <r>
      <rPr>
        <sz val="8"/>
        <rFont val="Arial"/>
        <family val="2"/>
      </rPr>
      <t>Have you appointed an energy officer?</t>
    </r>
  </si>
  <si>
    <r>
      <t xml:space="preserve">Haben Sie eine Energiepolitik formuliert?              
</t>
    </r>
    <r>
      <rPr>
        <sz val="8"/>
        <rFont val="Arial"/>
        <family val="2"/>
      </rPr>
      <t>Do you have an energy policy?</t>
    </r>
  </si>
  <si>
    <r>
      <t xml:space="preserve">Halten Sie alle energie- und umweltrelevanten Vorschriften und behördlichen Genehmigungsauflagen nachweislich ein?
</t>
    </r>
    <r>
      <rPr>
        <b/>
        <sz val="8"/>
        <rFont val="Arial"/>
        <family val="2"/>
      </rPr>
      <t>Do you provably comply with all environmentally relevant regulations and official licensing requirements?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</si>
</sst>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sz val="9"/>
      <color rgb="FFFF0000"/>
      <name val="Arial"/>
      <family val="2"/>
    </font>
    <font>
      <sz val="7.5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gradientFill degree="90">
        <stop position="0">
          <color rgb="FF0066FF"/>
        </stop>
        <stop position="1">
          <color rgb="FF92D050"/>
        </stop>
      </gradient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2" fillId="0" borderId="1" xfId="0" applyFont="1" applyFill="1" applyBorder="1" applyAlignment="1" applyProtection="1">
      <alignment horizontal="left" vertical="top" wrapText="1"/>
      <protection hidden="1"/>
    </xf>
    <xf numFmtId="49" fontId="2" fillId="0" borderId="2" xfId="0" applyNumberFormat="1" applyFont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hidden="1"/>
    </xf>
    <xf numFmtId="0" fontId="0" fillId="0" borderId="0" xfId="0" applyAlignment="1">
      <alignment horizontal="center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0" fillId="0" borderId="0" xfId="0" applyProtection="1"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49" fontId="2" fillId="0" borderId="2" xfId="0" applyNumberFormat="1" applyFont="1" applyFill="1" applyBorder="1" applyAlignment="1" applyProtection="1">
      <alignment horizontal="left" vertical="top" wrapText="1"/>
      <protection hidden="1"/>
    </xf>
    <xf numFmtId="0" fontId="6" fillId="0" borderId="0" xfId="0" applyFont="1" applyAlignment="1">
      <alignment horizontal="center" vertical="top"/>
    </xf>
    <xf numFmtId="0" fontId="2" fillId="0" borderId="0" xfId="0" applyFont="1" applyBorder="1" applyAlignment="1" applyProtection="1">
      <alignment horizontal="left" vertical="top"/>
      <protection hidden="1"/>
    </xf>
    <xf numFmtId="0" fontId="4" fillId="3" borderId="2" xfId="0" applyFont="1" applyFill="1" applyBorder="1" applyAlignment="1" applyProtection="1">
      <alignment horizontal="left" vertical="top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4" fillId="3" borderId="1" xfId="0" applyFont="1" applyFill="1" applyBorder="1" applyAlignment="1" applyProtection="1">
      <alignment horizontal="left" vertical="top" wrapText="1"/>
      <protection hidden="1"/>
    </xf>
    <xf numFmtId="0" fontId="2" fillId="0" borderId="0" xfId="0" applyFont="1"/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2" fontId="15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hidden="1"/>
    </xf>
    <xf numFmtId="0" fontId="3" fillId="3" borderId="8" xfId="0" applyFont="1" applyFill="1" applyBorder="1" applyAlignment="1" applyProtection="1">
      <alignment horizontal="left" vertical="top" wrapText="1"/>
      <protection hidden="1"/>
    </xf>
    <xf numFmtId="0" fontId="2" fillId="0" borderId="0" xfId="0" applyFont="1" applyProtection="1">
      <protection hidden="1"/>
    </xf>
    <xf numFmtId="0" fontId="3" fillId="3" borderId="2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left" vertical="top" wrapText="1"/>
      <protection hidden="1"/>
    </xf>
    <xf numFmtId="0" fontId="15" fillId="4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 vertical="top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Border="1" applyAlignment="1" applyProtection="1">
      <alignment horizontal="center" vertical="top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top" wrapText="1"/>
      <protection hidden="1"/>
    </xf>
    <xf numFmtId="0" fontId="10" fillId="0" borderId="6" xfId="0" applyFont="1" applyBorder="1" applyAlignment="1" applyProtection="1">
      <alignment horizontal="left" vertical="top" wrapText="1"/>
      <protection hidden="1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2" fillId="0" borderId="0" xfId="0" applyFont="1" applyBorder="1" applyAlignment="1" applyProtection="1">
      <protection hidden="1"/>
    </xf>
    <xf numFmtId="0" fontId="0" fillId="0" borderId="3" xfId="0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0" fontId="2" fillId="3" borderId="8" xfId="0" applyFont="1" applyFill="1" applyBorder="1" applyAlignment="1" applyProtection="1">
      <alignment horizontal="center" vertical="top" wrapText="1"/>
      <protection hidden="1"/>
    </xf>
  </cellXfs>
  <cellStyles count="1">
    <cellStyle name="Standard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33CC"/>
      <color rgb="FFFFFF99"/>
      <color rgb="FF0066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0</xdr:row>
      <xdr:rowOff>733425</xdr:rowOff>
    </xdr:to>
    <xdr:pic>
      <xdr:nvPicPr>
        <xdr:cNvPr id="4" name="Grafik 1" descr="Beschreibung: DMK 4C_Faxvorlage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239" r="1011"/>
        <a:stretch>
          <a:fillRect/>
        </a:stretch>
      </xdr:blipFill>
      <xdr:spPr bwMode="auto">
        <a:xfrm>
          <a:off x="0" y="0"/>
          <a:ext cx="617220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68"/>
  <sheetViews>
    <sheetView showGridLines="0" tabSelected="1" view="pageLayout" zoomScaleNormal="100" zoomScaleSheetLayoutView="70" workbookViewId="0">
      <selection activeCell="C6" sqref="C6:E6"/>
    </sheetView>
  </sheetViews>
  <sheetFormatPr baseColWidth="10" defaultRowHeight="12.75"/>
  <cols>
    <col min="1" max="1" width="5" style="1" customWidth="1"/>
    <col min="2" max="2" width="42" style="2" customWidth="1"/>
    <col min="3" max="3" width="6.85546875" style="3" customWidth="1"/>
    <col min="4" max="4" width="6.85546875" style="4" customWidth="1"/>
    <col min="5" max="5" width="31.85546875" style="4" customWidth="1"/>
    <col min="6" max="6" width="7.28515625" style="12" hidden="1" customWidth="1"/>
    <col min="7" max="7" width="7.28515625" hidden="1" customWidth="1"/>
    <col min="8" max="8" width="7.5703125" hidden="1" customWidth="1"/>
  </cols>
  <sheetData>
    <row r="1" spans="1:8" ht="64.5" customHeight="1">
      <c r="A1" s="22"/>
      <c r="B1" s="14"/>
      <c r="C1" s="15"/>
      <c r="D1" s="16"/>
      <c r="E1" s="16"/>
      <c r="F1" s="32" t="s">
        <v>23</v>
      </c>
      <c r="G1" s="17"/>
      <c r="H1" s="17"/>
    </row>
    <row r="2" spans="1:8" ht="32.25" customHeight="1">
      <c r="A2" s="57" t="s">
        <v>83</v>
      </c>
      <c r="B2" s="57"/>
      <c r="C2" s="57"/>
      <c r="D2" s="57"/>
      <c r="E2" s="57"/>
      <c r="F2" s="33"/>
      <c r="G2" s="17"/>
      <c r="H2" s="17"/>
    </row>
    <row r="3" spans="1:8" ht="15.75" customHeight="1">
      <c r="A3" s="62" t="str">
        <f>A64</f>
        <v>0 - 0 - 0 - 0 - 0 - 0 - 0 - 0 - 0</v>
      </c>
      <c r="B3" s="62"/>
      <c r="C3" s="62"/>
      <c r="D3" s="62"/>
      <c r="E3" s="62"/>
      <c r="F3" s="33"/>
      <c r="G3" s="17"/>
      <c r="H3" s="17"/>
    </row>
    <row r="4" spans="1:8" ht="30.75" customHeight="1">
      <c r="A4" s="46" t="s">
        <v>10</v>
      </c>
      <c r="B4" s="61" t="s">
        <v>84</v>
      </c>
      <c r="C4" s="61"/>
      <c r="D4" s="61"/>
      <c r="E4" s="61"/>
      <c r="F4" s="33"/>
      <c r="G4" s="17"/>
      <c r="H4" s="34" t="s">
        <v>27</v>
      </c>
    </row>
    <row r="5" spans="1:8" ht="15.75">
      <c r="A5" s="23">
        <v>1</v>
      </c>
      <c r="B5" s="5" t="s">
        <v>20</v>
      </c>
      <c r="C5" s="58" t="s">
        <v>43</v>
      </c>
      <c r="D5" s="58"/>
      <c r="E5" s="58"/>
      <c r="F5" s="35"/>
      <c r="G5" s="29"/>
      <c r="H5" s="29"/>
    </row>
    <row r="6" spans="1:8" ht="52.5" hidden="1" customHeight="1">
      <c r="A6" s="20" t="s">
        <v>0</v>
      </c>
      <c r="B6" s="6" t="s">
        <v>107</v>
      </c>
      <c r="C6" s="59"/>
      <c r="D6" s="59"/>
      <c r="E6" s="59"/>
      <c r="F6" s="33"/>
      <c r="G6" s="17"/>
      <c r="H6" s="19">
        <f>IF(C6&gt;"",CODE(C6)+LEN(C6),0)</f>
        <v>0</v>
      </c>
    </row>
    <row r="7" spans="1:8" ht="27" customHeight="1">
      <c r="A7" s="20" t="s">
        <v>1</v>
      </c>
      <c r="B7" s="6" t="s">
        <v>35</v>
      </c>
      <c r="C7" s="59"/>
      <c r="D7" s="59"/>
      <c r="E7" s="59"/>
      <c r="F7" s="33"/>
      <c r="G7" s="17"/>
      <c r="H7" s="19">
        <f t="shared" ref="H7:H19" si="0">IF(C7&gt;"",CODE(C7)+LEN(C7),0)</f>
        <v>0</v>
      </c>
    </row>
    <row r="8" spans="1:8" s="28" customFormat="1" ht="52.5" customHeight="1">
      <c r="A8" s="20" t="s">
        <v>2</v>
      </c>
      <c r="B8" s="6" t="s">
        <v>36</v>
      </c>
      <c r="C8" s="59"/>
      <c r="D8" s="59"/>
      <c r="E8" s="59"/>
      <c r="F8" s="32"/>
      <c r="G8" s="45"/>
      <c r="H8" s="19">
        <f t="shared" si="0"/>
        <v>0</v>
      </c>
    </row>
    <row r="9" spans="1:8" s="28" customFormat="1" ht="14.25" customHeight="1">
      <c r="A9" s="20" t="s">
        <v>3</v>
      </c>
      <c r="B9" s="7" t="s">
        <v>37</v>
      </c>
      <c r="C9" s="59"/>
      <c r="D9" s="59"/>
      <c r="E9" s="59"/>
      <c r="F9" s="32"/>
      <c r="G9" s="45"/>
      <c r="H9" s="19">
        <f t="shared" si="0"/>
        <v>0</v>
      </c>
    </row>
    <row r="10" spans="1:8" s="28" customFormat="1" ht="27" customHeight="1">
      <c r="A10" s="20" t="s">
        <v>11</v>
      </c>
      <c r="B10" s="6" t="s">
        <v>41</v>
      </c>
      <c r="C10" s="59"/>
      <c r="D10" s="59"/>
      <c r="E10" s="59"/>
      <c r="F10" s="32"/>
      <c r="G10" s="45"/>
      <c r="H10" s="19">
        <f t="shared" si="0"/>
        <v>0</v>
      </c>
    </row>
    <row r="11" spans="1:8" s="28" customFormat="1" ht="35.25">
      <c r="A11" s="20" t="s">
        <v>12</v>
      </c>
      <c r="B11" s="7" t="s">
        <v>38</v>
      </c>
      <c r="C11" s="59"/>
      <c r="D11" s="59"/>
      <c r="E11" s="59"/>
      <c r="F11" s="32"/>
      <c r="G11" s="45"/>
      <c r="H11" s="19">
        <f t="shared" si="0"/>
        <v>0</v>
      </c>
    </row>
    <row r="12" spans="1:8" s="28" customFormat="1" ht="24" customHeight="1">
      <c r="A12" s="20" t="s">
        <v>13</v>
      </c>
      <c r="B12" s="7" t="s">
        <v>85</v>
      </c>
      <c r="C12" s="66"/>
      <c r="D12" s="67"/>
      <c r="E12" s="68"/>
      <c r="F12" s="32"/>
      <c r="G12" s="45"/>
      <c r="H12" s="19">
        <f t="shared" si="0"/>
        <v>0</v>
      </c>
    </row>
    <row r="13" spans="1:8" s="28" customFormat="1" ht="25.5" customHeight="1">
      <c r="A13" s="20" t="s">
        <v>14</v>
      </c>
      <c r="B13" s="7" t="s">
        <v>86</v>
      </c>
      <c r="C13" s="66"/>
      <c r="D13" s="67"/>
      <c r="E13" s="68"/>
      <c r="F13" s="32"/>
      <c r="G13" s="45"/>
      <c r="H13" s="19">
        <f t="shared" si="0"/>
        <v>0</v>
      </c>
    </row>
    <row r="14" spans="1:8" s="28" customFormat="1" ht="40.5" customHeight="1">
      <c r="A14" s="20" t="s">
        <v>4</v>
      </c>
      <c r="B14" s="7" t="s">
        <v>79</v>
      </c>
      <c r="C14" s="60"/>
      <c r="D14" s="60"/>
      <c r="E14" s="60"/>
      <c r="F14" s="32"/>
      <c r="G14" s="45"/>
      <c r="H14" s="19">
        <f t="shared" si="0"/>
        <v>0</v>
      </c>
    </row>
    <row r="15" spans="1:8" s="28" customFormat="1" ht="40.5" customHeight="1">
      <c r="A15" s="20" t="s">
        <v>51</v>
      </c>
      <c r="B15" s="7" t="s">
        <v>87</v>
      </c>
      <c r="C15" s="60"/>
      <c r="D15" s="60"/>
      <c r="E15" s="60"/>
      <c r="F15" s="32"/>
      <c r="G15" s="45"/>
      <c r="H15" s="19">
        <f t="shared" si="0"/>
        <v>0</v>
      </c>
    </row>
    <row r="16" spans="1:8" s="28" customFormat="1" ht="40.5" customHeight="1">
      <c r="A16" s="20" t="s">
        <v>52</v>
      </c>
      <c r="B16" s="7" t="s">
        <v>88</v>
      </c>
      <c r="C16" s="60"/>
      <c r="D16" s="60"/>
      <c r="E16" s="60"/>
      <c r="F16" s="32"/>
      <c r="G16" s="45"/>
      <c r="H16" s="19">
        <f t="shared" si="0"/>
        <v>0</v>
      </c>
    </row>
    <row r="17" spans="1:8" s="28" customFormat="1" ht="40.5" customHeight="1">
      <c r="A17" s="20" t="s">
        <v>53</v>
      </c>
      <c r="B17" s="7" t="s">
        <v>80</v>
      </c>
      <c r="C17" s="60"/>
      <c r="D17" s="60"/>
      <c r="E17" s="60"/>
      <c r="F17" s="32"/>
      <c r="G17" s="45"/>
      <c r="H17" s="19">
        <f t="shared" si="0"/>
        <v>0</v>
      </c>
    </row>
    <row r="18" spans="1:8" s="28" customFormat="1" ht="48.75" customHeight="1">
      <c r="A18" s="20" t="s">
        <v>54</v>
      </c>
      <c r="B18" s="26" t="s">
        <v>108</v>
      </c>
      <c r="C18" s="59"/>
      <c r="D18" s="59"/>
      <c r="E18" s="59"/>
      <c r="F18" s="32"/>
      <c r="G18" s="45"/>
      <c r="H18" s="19">
        <f t="shared" si="0"/>
        <v>0</v>
      </c>
    </row>
    <row r="19" spans="1:8" s="28" customFormat="1" ht="27" customHeight="1">
      <c r="A19" s="20" t="s">
        <v>55</v>
      </c>
      <c r="B19" s="26" t="s">
        <v>89</v>
      </c>
      <c r="C19" s="59"/>
      <c r="D19" s="59"/>
      <c r="E19" s="59"/>
      <c r="F19" s="32"/>
      <c r="G19" s="45"/>
      <c r="H19" s="19">
        <f t="shared" si="0"/>
        <v>0</v>
      </c>
    </row>
    <row r="20" spans="1:8" ht="15.75">
      <c r="A20" s="23">
        <v>2</v>
      </c>
      <c r="B20" s="5" t="s">
        <v>72</v>
      </c>
      <c r="C20" s="58" t="s">
        <v>43</v>
      </c>
      <c r="D20" s="58"/>
      <c r="E20" s="58"/>
      <c r="F20" s="35"/>
      <c r="G20" s="29"/>
      <c r="H20" s="29">
        <f>SUM(H6:H19)</f>
        <v>0</v>
      </c>
    </row>
    <row r="21" spans="1:8" ht="27" customHeight="1">
      <c r="A21" s="20" t="s">
        <v>5</v>
      </c>
      <c r="B21" s="7" t="s">
        <v>40</v>
      </c>
      <c r="C21" s="63"/>
      <c r="D21" s="64"/>
      <c r="E21" s="65"/>
      <c r="F21" s="33"/>
      <c r="G21" s="17"/>
      <c r="H21" s="19">
        <f t="shared" ref="H21:H28" si="1">IF(C21&gt;"",CODE(C21)+LEN(C21),0)</f>
        <v>0</v>
      </c>
    </row>
    <row r="22" spans="1:8" s="28" customFormat="1" ht="27" customHeight="1">
      <c r="A22" s="9" t="s">
        <v>6</v>
      </c>
      <c r="B22" s="7" t="s">
        <v>91</v>
      </c>
      <c r="C22" s="59"/>
      <c r="D22" s="59"/>
      <c r="E22" s="59"/>
      <c r="F22" s="32"/>
      <c r="G22" s="45"/>
      <c r="H22" s="19">
        <f t="shared" si="1"/>
        <v>0</v>
      </c>
    </row>
    <row r="23" spans="1:8" s="28" customFormat="1" ht="27" customHeight="1">
      <c r="A23" s="9" t="s">
        <v>92</v>
      </c>
      <c r="B23" s="7" t="s">
        <v>93</v>
      </c>
      <c r="C23" s="59"/>
      <c r="D23" s="59"/>
      <c r="E23" s="59"/>
      <c r="F23" s="32"/>
      <c r="G23" s="45"/>
      <c r="H23" s="19">
        <f t="shared" si="1"/>
        <v>0</v>
      </c>
    </row>
    <row r="24" spans="1:8" s="28" customFormat="1" ht="27" customHeight="1">
      <c r="A24" s="9" t="s">
        <v>94</v>
      </c>
      <c r="B24" s="7" t="s">
        <v>95</v>
      </c>
      <c r="C24" s="59"/>
      <c r="D24" s="59"/>
      <c r="E24" s="59"/>
      <c r="F24" s="32"/>
      <c r="G24" s="45"/>
      <c r="H24" s="19">
        <f t="shared" si="1"/>
        <v>0</v>
      </c>
    </row>
    <row r="25" spans="1:8" s="28" customFormat="1" ht="27" customHeight="1">
      <c r="A25" s="9" t="s">
        <v>98</v>
      </c>
      <c r="B25" s="7" t="s">
        <v>97</v>
      </c>
      <c r="C25" s="59"/>
      <c r="D25" s="59"/>
      <c r="E25" s="59"/>
      <c r="F25" s="32"/>
      <c r="G25" s="45"/>
      <c r="H25" s="19">
        <f t="shared" si="1"/>
        <v>0</v>
      </c>
    </row>
    <row r="26" spans="1:8" ht="36" customHeight="1">
      <c r="A26" s="9" t="s">
        <v>96</v>
      </c>
      <c r="B26" s="8" t="s">
        <v>58</v>
      </c>
      <c r="C26" s="63"/>
      <c r="D26" s="64"/>
      <c r="E26" s="65"/>
      <c r="F26" s="33"/>
      <c r="G26" s="17"/>
      <c r="H26" s="19">
        <f t="shared" si="1"/>
        <v>0</v>
      </c>
    </row>
    <row r="27" spans="1:8" ht="36" customHeight="1">
      <c r="A27" s="9" t="s">
        <v>99</v>
      </c>
      <c r="B27" s="7" t="s">
        <v>90</v>
      </c>
      <c r="C27" s="63"/>
      <c r="D27" s="64"/>
      <c r="E27" s="65"/>
      <c r="F27" s="33"/>
      <c r="G27" s="17"/>
      <c r="H27" s="19">
        <f t="shared" si="1"/>
        <v>0</v>
      </c>
    </row>
    <row r="28" spans="1:8" ht="36" customHeight="1">
      <c r="A28" s="54" t="s">
        <v>109</v>
      </c>
      <c r="B28" s="7" t="s">
        <v>110</v>
      </c>
      <c r="C28" s="50"/>
      <c r="D28" s="51"/>
      <c r="E28" s="52"/>
      <c r="F28" s="33"/>
      <c r="G28" s="17"/>
      <c r="H28" s="19">
        <f t="shared" si="1"/>
        <v>0</v>
      </c>
    </row>
    <row r="29" spans="1:8" ht="28.5">
      <c r="A29" s="43">
        <v>3</v>
      </c>
      <c r="B29" s="44" t="s">
        <v>74</v>
      </c>
      <c r="C29" s="78" t="s">
        <v>43</v>
      </c>
      <c r="D29" s="78"/>
      <c r="E29" s="78"/>
      <c r="F29" s="35"/>
      <c r="G29" s="29"/>
      <c r="H29" s="29">
        <f>SUM(H21:H28)</f>
        <v>0</v>
      </c>
    </row>
    <row r="30" spans="1:8" ht="42.75" customHeight="1">
      <c r="A30" s="20" t="s">
        <v>7</v>
      </c>
      <c r="B30" s="26" t="s">
        <v>82</v>
      </c>
      <c r="C30" s="59"/>
      <c r="D30" s="59"/>
      <c r="E30" s="59"/>
      <c r="F30" s="33"/>
      <c r="G30" s="17"/>
      <c r="H30" s="19">
        <f>IF(C30&gt;"",CODE(C30)+LEN(C30),0)</f>
        <v>0</v>
      </c>
    </row>
    <row r="31" spans="1:8" ht="40.5" customHeight="1">
      <c r="A31" s="20" t="s">
        <v>8</v>
      </c>
      <c r="B31" s="26" t="s">
        <v>39</v>
      </c>
      <c r="C31" s="59"/>
      <c r="D31" s="59"/>
      <c r="E31" s="59"/>
      <c r="F31" s="34" t="s">
        <v>22</v>
      </c>
      <c r="G31" s="34" t="s">
        <v>25</v>
      </c>
      <c r="H31" s="19">
        <f>IF(C31&gt;"",CODE(C31)+LEN(C31),0)</f>
        <v>0</v>
      </c>
    </row>
    <row r="32" spans="1:8" ht="57">
      <c r="A32" s="23">
        <v>4</v>
      </c>
      <c r="B32" s="5" t="s">
        <v>42</v>
      </c>
      <c r="C32" s="10" t="s">
        <v>16</v>
      </c>
      <c r="D32" s="10" t="s">
        <v>24</v>
      </c>
      <c r="E32" s="10" t="s">
        <v>44</v>
      </c>
      <c r="F32" s="36"/>
      <c r="G32" s="37"/>
      <c r="H32" s="29">
        <f>SUM(H30:H31)</f>
        <v>0</v>
      </c>
    </row>
    <row r="33" spans="1:8" ht="27" customHeight="1">
      <c r="A33" s="9" t="s">
        <v>9</v>
      </c>
      <c r="B33" s="26" t="s">
        <v>19</v>
      </c>
      <c r="C33" s="30"/>
      <c r="D33" s="30"/>
      <c r="E33" s="41"/>
      <c r="F33" s="38">
        <v>2</v>
      </c>
      <c r="G33" s="19">
        <f>IF(C33="X",F33,0)</f>
        <v>0</v>
      </c>
      <c r="H33" s="19">
        <f>IF(C33="x",51,IF(D33="x",51*2,0))+IF(E33&gt;"",CODE(E33)+LEN(E33),0)</f>
        <v>0</v>
      </c>
    </row>
    <row r="34" spans="1:8" ht="37.5" customHeight="1">
      <c r="A34" s="9" t="s">
        <v>15</v>
      </c>
      <c r="B34" s="26" t="s">
        <v>48</v>
      </c>
      <c r="C34" s="30"/>
      <c r="D34" s="30"/>
      <c r="E34" s="31"/>
      <c r="F34" s="38">
        <v>1</v>
      </c>
      <c r="G34" s="19">
        <f t="shared" ref="G34:G56" si="2">IF(C34="X",F34,0)</f>
        <v>0</v>
      </c>
      <c r="H34" s="19">
        <f>IF(C34="x",52,IF(D34="x",52*2,0))+IF(E34&gt;"",CODE(E34)+LEN(E34),0)</f>
        <v>0</v>
      </c>
    </row>
    <row r="35" spans="1:8" ht="48.75" customHeight="1">
      <c r="A35" s="9" t="s">
        <v>73</v>
      </c>
      <c r="B35" s="26" t="s">
        <v>49</v>
      </c>
      <c r="C35" s="30"/>
      <c r="D35" s="30"/>
      <c r="E35" s="31"/>
      <c r="F35" s="38">
        <v>1</v>
      </c>
      <c r="G35" s="19">
        <f t="shared" si="2"/>
        <v>0</v>
      </c>
      <c r="H35" s="19">
        <f>IF(C35="x",53,IF(D35="x",53*2,0))+IF(E35&gt;"",CODE(E35)+LEN(E35),0)</f>
        <v>0</v>
      </c>
    </row>
    <row r="36" spans="1:8" s="28" customFormat="1" ht="48">
      <c r="A36" s="9" t="s">
        <v>75</v>
      </c>
      <c r="B36" s="26" t="s">
        <v>111</v>
      </c>
      <c r="C36" s="30"/>
      <c r="D36" s="30"/>
      <c r="E36" s="31"/>
      <c r="F36" s="38">
        <v>2</v>
      </c>
      <c r="G36" s="19">
        <f t="shared" ref="G36" si="3">IF(C36="X",F36,0)</f>
        <v>0</v>
      </c>
      <c r="H36" s="19">
        <f>IF(C36="x",54,IF(D36="x",54*2,0))+IF(E36&gt;"",CODE(E36)+LEN(E36),0)</f>
        <v>0</v>
      </c>
    </row>
    <row r="37" spans="1:8" s="28" customFormat="1" ht="60.75">
      <c r="A37" s="9" t="s">
        <v>76</v>
      </c>
      <c r="B37" s="26" t="s">
        <v>50</v>
      </c>
      <c r="C37" s="30"/>
      <c r="D37" s="30"/>
      <c r="E37" s="31"/>
      <c r="F37" s="38">
        <f t="shared" ref="F37:F38" si="4">IF(OR(LEFT(E37,3)="n.a",E37="na",LEFT(E37,4)="n. a",LEFT(E37,3)="n/a",LEFT(E37,3)="n a",LEFT(E37,3)="n./",LEFT(E37,3)="na.",LEFT(E37,3)="./."),0,1)</f>
        <v>1</v>
      </c>
      <c r="G37" s="19">
        <f t="shared" si="2"/>
        <v>0</v>
      </c>
      <c r="H37" s="19">
        <f>IF(C37="x",55,IF(D37="x",55*2,0))+IF(E37&gt;"",CODE(E37)+LEN(E37),0)</f>
        <v>0</v>
      </c>
    </row>
    <row r="38" spans="1:8" ht="27" customHeight="1">
      <c r="A38" s="9" t="s">
        <v>77</v>
      </c>
      <c r="B38" s="26" t="s">
        <v>21</v>
      </c>
      <c r="C38" s="30"/>
      <c r="D38" s="30"/>
      <c r="E38" s="31"/>
      <c r="F38" s="38">
        <f t="shared" si="4"/>
        <v>1</v>
      </c>
      <c r="G38" s="19">
        <f t="shared" si="2"/>
        <v>0</v>
      </c>
      <c r="H38" s="19">
        <f>IF(C38="x",56,IF(D38="x",56*2,0))+IF(E38&gt;"",CODE(E38)+LEN(E38),0)</f>
        <v>0</v>
      </c>
    </row>
    <row r="39" spans="1:8" ht="35.25">
      <c r="A39" s="23">
        <v>5</v>
      </c>
      <c r="B39" s="27" t="s">
        <v>64</v>
      </c>
      <c r="C39" s="10" t="s">
        <v>16</v>
      </c>
      <c r="D39" s="10" t="s">
        <v>24</v>
      </c>
      <c r="E39" s="10" t="s">
        <v>45</v>
      </c>
      <c r="F39" s="18"/>
      <c r="G39" s="18"/>
      <c r="H39" s="29">
        <f>SUM(H33:H38)</f>
        <v>0</v>
      </c>
    </row>
    <row r="40" spans="1:8" ht="52.5" customHeight="1">
      <c r="A40" s="9" t="s">
        <v>56</v>
      </c>
      <c r="B40" s="11" t="s">
        <v>81</v>
      </c>
      <c r="C40" s="25"/>
      <c r="D40" s="25"/>
      <c r="E40" s="41"/>
      <c r="F40" s="38">
        <f>IF(OR(LEFT(E40,3)="n.a",E40="na",LEFT(E40,4)="n. a",LEFT(E40,3)="n/a",LEFT(E40,3)="n a",LEFT(E40,3)="n./",LEFT(E40,3)="na.",LEFT(E40,3)="./."),0,2)</f>
        <v>2</v>
      </c>
      <c r="G40" s="19">
        <f t="shared" ref="G40:G42" si="5">IF(C40="X",F40,0)</f>
        <v>0</v>
      </c>
      <c r="H40" s="19">
        <f>IF(C40="x",121,IF(D40="x",121*2,0))+IF(E40&gt;"",CODE(E40)+LEN(E40),0)</f>
        <v>0</v>
      </c>
    </row>
    <row r="41" spans="1:8" ht="40.5" customHeight="1">
      <c r="A41" s="9" t="s">
        <v>57</v>
      </c>
      <c r="B41" s="26" t="s">
        <v>30</v>
      </c>
      <c r="C41" s="25"/>
      <c r="D41" s="25"/>
      <c r="E41" s="41"/>
      <c r="F41" s="38">
        <f t="shared" ref="F41:F42" si="6">IF(OR(LEFT(E41,3)="n.a",E41="na",LEFT(E41,4)="n. a",LEFT(E41,3)="n/a",LEFT(E41,3)="n a",LEFT(E41,3)="n./",LEFT(E41,3)="na.",LEFT(E41,3)="./."),0,1)</f>
        <v>1</v>
      </c>
      <c r="G41" s="19">
        <f t="shared" si="5"/>
        <v>0</v>
      </c>
      <c r="H41" s="19">
        <f>IF(C41="x",122,IF(D41="x",122*2,0))+IF(E41&gt;"",CODE(E41)+LEN(E41),0)</f>
        <v>0</v>
      </c>
    </row>
    <row r="42" spans="1:8" ht="49.5" customHeight="1">
      <c r="A42" s="9" t="s">
        <v>78</v>
      </c>
      <c r="B42" s="26" t="s">
        <v>29</v>
      </c>
      <c r="C42" s="25"/>
      <c r="D42" s="25"/>
      <c r="E42" s="41"/>
      <c r="F42" s="38">
        <f t="shared" si="6"/>
        <v>1</v>
      </c>
      <c r="G42" s="19">
        <f t="shared" si="5"/>
        <v>0</v>
      </c>
      <c r="H42" s="19">
        <f>IF(C42="x",123,IF(D42="x",123*2,0))+IF(E42&gt;"",CODE(E42)+LEN(E42),0)</f>
        <v>0</v>
      </c>
    </row>
    <row r="43" spans="1:8" ht="35.25">
      <c r="A43" s="23">
        <v>6</v>
      </c>
      <c r="B43" s="5" t="s">
        <v>70</v>
      </c>
      <c r="C43" s="10" t="s">
        <v>16</v>
      </c>
      <c r="D43" s="10" t="s">
        <v>24</v>
      </c>
      <c r="E43" s="10" t="s">
        <v>45</v>
      </c>
      <c r="F43" s="36"/>
      <c r="G43" s="37"/>
      <c r="H43" s="29">
        <f>SUM(H40:H42)</f>
        <v>0</v>
      </c>
    </row>
    <row r="44" spans="1:8" ht="73.5" customHeight="1">
      <c r="A44" s="9" t="s">
        <v>59</v>
      </c>
      <c r="B44" s="26" t="s">
        <v>62</v>
      </c>
      <c r="C44" s="25"/>
      <c r="D44" s="25"/>
      <c r="E44" s="31"/>
      <c r="F44" s="38">
        <v>1</v>
      </c>
      <c r="G44" s="19">
        <f t="shared" si="2"/>
        <v>0</v>
      </c>
      <c r="H44" s="19">
        <f>IF(C44="x",71,IF(D44="x",71*2,0))+IF(E44&gt;"",CODE(E44)+LEN(E44),0)</f>
        <v>0</v>
      </c>
    </row>
    <row r="45" spans="1:8" ht="41.25">
      <c r="A45" s="23">
        <v>7</v>
      </c>
      <c r="B45" s="5" t="s">
        <v>63</v>
      </c>
      <c r="C45" s="10" t="s">
        <v>16</v>
      </c>
      <c r="D45" s="10" t="s">
        <v>24</v>
      </c>
      <c r="E45" s="10" t="s">
        <v>45</v>
      </c>
      <c r="F45" s="36"/>
      <c r="G45" s="37"/>
      <c r="H45" s="29">
        <f>SUM(H44)</f>
        <v>0</v>
      </c>
    </row>
    <row r="46" spans="1:8" ht="27" customHeight="1">
      <c r="A46" s="9" t="s">
        <v>60</v>
      </c>
      <c r="B46" s="7" t="s">
        <v>17</v>
      </c>
      <c r="C46" s="25"/>
      <c r="D46" s="25"/>
      <c r="E46" s="31"/>
      <c r="F46" s="38">
        <f t="shared" ref="F46:F51" si="7">IF(OR(LEFT(E46,3)="n.a",E46="na",LEFT(E46,4)="n. a",LEFT(E46,3)="n/a",LEFT(E46,3)="n a",LEFT(E46,3)="n./",LEFT(E46,3)="na.",LEFT(E46,3)="./."),0,1)</f>
        <v>1</v>
      </c>
      <c r="G46" s="19">
        <f t="shared" si="2"/>
        <v>0</v>
      </c>
      <c r="H46" s="19">
        <f>IF(C46="x",81,IF(D46="x",81*2,0))+IF(E46&gt;"",CODE(E46)+LEN(E46),0)</f>
        <v>0</v>
      </c>
    </row>
    <row r="47" spans="1:8" ht="27" customHeight="1">
      <c r="A47" s="9" t="s">
        <v>61</v>
      </c>
      <c r="B47" s="7" t="s">
        <v>18</v>
      </c>
      <c r="C47" s="25"/>
      <c r="D47" s="25"/>
      <c r="E47" s="31"/>
      <c r="F47" s="38">
        <f t="shared" si="7"/>
        <v>1</v>
      </c>
      <c r="G47" s="19">
        <f t="shared" si="2"/>
        <v>0</v>
      </c>
      <c r="H47" s="19">
        <f>IF(C47="x",82,IF(D47="x",82*2,0))+IF(E47&gt;"",CODE(E47)+LEN(E47),0)</f>
        <v>0</v>
      </c>
    </row>
    <row r="48" spans="1:8" ht="27" customHeight="1">
      <c r="A48" s="9" t="s">
        <v>100</v>
      </c>
      <c r="B48" s="7" t="s">
        <v>112</v>
      </c>
      <c r="C48" s="25"/>
      <c r="D48" s="25"/>
      <c r="E48" s="48"/>
      <c r="F48" s="38">
        <f t="shared" ref="F48:F49" si="8">IF(OR(LEFT(E48,3)="n.a",E48="na",LEFT(E48,4)="n. a",LEFT(E48,3)="n/a",LEFT(E48,3)="n a",LEFT(E48,3)="n./",LEFT(E48,3)="na.",LEFT(E48,3)="./."),0,1)</f>
        <v>1</v>
      </c>
      <c r="G48" s="19">
        <f t="shared" ref="G48:G49" si="9">IF(C48="X",F48,0)</f>
        <v>0</v>
      </c>
      <c r="H48" s="19">
        <f t="shared" ref="H48:H49" si="10">IF(C48="x",82,IF(D48="x",82*2,0))+IF(E48&gt;"",CODE(E48)+LEN(E48),0)</f>
        <v>0</v>
      </c>
    </row>
    <row r="49" spans="1:9" ht="27" customHeight="1">
      <c r="A49" s="9" t="s">
        <v>101</v>
      </c>
      <c r="B49" s="7" t="s">
        <v>113</v>
      </c>
      <c r="C49" s="25"/>
      <c r="D49" s="25"/>
      <c r="E49" s="48"/>
      <c r="F49" s="38">
        <f t="shared" si="8"/>
        <v>1</v>
      </c>
      <c r="G49" s="19">
        <f t="shared" si="9"/>
        <v>0</v>
      </c>
      <c r="H49" s="19">
        <f t="shared" si="10"/>
        <v>0</v>
      </c>
    </row>
    <row r="50" spans="1:9" ht="87.75" customHeight="1">
      <c r="A50" s="9" t="s">
        <v>102</v>
      </c>
      <c r="B50" s="6" t="s">
        <v>114</v>
      </c>
      <c r="C50" s="25"/>
      <c r="D50" s="25"/>
      <c r="E50" s="47"/>
      <c r="F50" s="38">
        <f>IF(OR(LEFT(E50,3)="n.a",E50="na",LEFT(E50,4)="n. a",LEFT(E50,3)="n/a",LEFT(E50,3)="n a",LEFT(E50,3)="n./",LEFT(E50,3)="na.",LEFT(E50,3)="./."),0,2)</f>
        <v>2</v>
      </c>
      <c r="G50" s="19">
        <f t="shared" si="2"/>
        <v>0</v>
      </c>
      <c r="H50" s="19">
        <f>IF(C50="x",83,IF(D50="x",83*2,0))+IF(E50&gt;"",CODE(E50)+LEN(E50),0)</f>
        <v>0</v>
      </c>
    </row>
    <row r="51" spans="1:9" ht="52.5" customHeight="1">
      <c r="A51" s="9" t="s">
        <v>103</v>
      </c>
      <c r="B51" s="7" t="s">
        <v>31</v>
      </c>
      <c r="C51" s="25"/>
      <c r="D51" s="25"/>
      <c r="E51" s="53"/>
      <c r="F51" s="38">
        <f t="shared" si="7"/>
        <v>1</v>
      </c>
      <c r="G51" s="19">
        <f t="shared" si="2"/>
        <v>0</v>
      </c>
      <c r="H51" s="19">
        <f>IF(C51="x",84,IF(D51="x",84*2,0))+IF(E51&gt;"",CODE(E51)+LEN(E51),0)</f>
        <v>0</v>
      </c>
    </row>
    <row r="52" spans="1:9" ht="52.5" customHeight="1">
      <c r="A52" s="9" t="s">
        <v>104</v>
      </c>
      <c r="B52" s="26" t="s">
        <v>105</v>
      </c>
      <c r="C52" s="31"/>
      <c r="D52" s="31"/>
      <c r="E52" s="31"/>
      <c r="F52" s="38">
        <f>IF(OR(LEFT(E52,3)="n.a",E52="na",LEFT(E52,4)="n. a",LEFT(E52,3)="n/a",LEFT(E52,3)="n a",LEFT(E52,3)="n./",LEFT(E52,3)="na.",LEFT(E52,3)="./."),0,2)</f>
        <v>2</v>
      </c>
      <c r="G52" s="19">
        <f t="shared" si="2"/>
        <v>0</v>
      </c>
      <c r="H52" s="19">
        <f>IF(C52="x",87,IF(D52="x",87*2,0))+IF(E52&gt;"",CODE(E52)+LEN(E52),0)</f>
        <v>0</v>
      </c>
    </row>
    <row r="53" spans="1:9" s="28" customFormat="1" ht="44.25">
      <c r="A53" s="23">
        <v>8</v>
      </c>
      <c r="B53" s="27" t="s">
        <v>28</v>
      </c>
      <c r="C53" s="10" t="s">
        <v>16</v>
      </c>
      <c r="D53" s="10" t="s">
        <v>24</v>
      </c>
      <c r="E53" s="10" t="s">
        <v>45</v>
      </c>
      <c r="F53" s="36"/>
      <c r="G53" s="37"/>
      <c r="H53" s="29">
        <f>SUM(H46:H52)</f>
        <v>0</v>
      </c>
    </row>
    <row r="54" spans="1:9" s="28" customFormat="1" ht="52.5" customHeight="1">
      <c r="A54" s="9" t="s">
        <v>66</v>
      </c>
      <c r="B54" s="26" t="s">
        <v>32</v>
      </c>
      <c r="C54" s="31"/>
      <c r="D54" s="31"/>
      <c r="E54" s="31"/>
      <c r="F54" s="38">
        <f>IF(OR(LEFT(E54,3)="n.a",E54="na",LEFT(E54,4)="n. a",LEFT(E54,3)="n/a",LEFT(E54,3)="n a",LEFT(E54,3)="n./",LEFT(E54,3)="na.",LEFT(E54,3)="./."),0,1)</f>
        <v>1</v>
      </c>
      <c r="G54" s="19">
        <f t="shared" si="2"/>
        <v>0</v>
      </c>
      <c r="H54" s="19">
        <f>IF(C54="x",201,IF(D54="x",201*2,0))+IF(E54&gt;"",CODE(E54)+LEN(E54),0)</f>
        <v>0</v>
      </c>
    </row>
    <row r="55" spans="1:9" s="28" customFormat="1" ht="61.5" customHeight="1">
      <c r="A55" s="9" t="s">
        <v>67</v>
      </c>
      <c r="B55" s="26" t="s">
        <v>33</v>
      </c>
      <c r="C55" s="31"/>
      <c r="D55" s="31"/>
      <c r="E55" s="31"/>
      <c r="F55" s="38">
        <f t="shared" ref="F55:F56" si="11">IF(OR(LEFT(E55,3)="n.a",E55="na",LEFT(E55,4)="n. a",LEFT(E55,3)="n/a",LEFT(E55,3)="n a",LEFT(E55,3)="n./",LEFT(E55,3)="na.",LEFT(E55,3)="./."),0,1)</f>
        <v>1</v>
      </c>
      <c r="G55" s="19">
        <f t="shared" si="2"/>
        <v>0</v>
      </c>
      <c r="H55" s="19">
        <f>IF(C55="x",202,IF(D55="x",202*2,0))+IF(E55&gt;"",CODE(E55)+LEN(E55),0)</f>
        <v>0</v>
      </c>
    </row>
    <row r="56" spans="1:9" s="28" customFormat="1" ht="52.5" customHeight="1">
      <c r="A56" s="9" t="s">
        <v>68</v>
      </c>
      <c r="B56" s="26" t="s">
        <v>34</v>
      </c>
      <c r="C56" s="31"/>
      <c r="D56" s="31"/>
      <c r="E56" s="31"/>
      <c r="F56" s="38">
        <f t="shared" si="11"/>
        <v>1</v>
      </c>
      <c r="G56" s="19">
        <f t="shared" si="2"/>
        <v>0</v>
      </c>
      <c r="H56" s="19">
        <f>IF(C56="x",203,IF(D56="x",203*2,0))+IF(E56&gt;"",CODE(E56)+LEN(E56),0)</f>
        <v>0</v>
      </c>
    </row>
    <row r="57" spans="1:9" ht="35.25">
      <c r="A57" s="23">
        <v>9</v>
      </c>
      <c r="B57" s="5" t="s">
        <v>65</v>
      </c>
      <c r="C57" s="10" t="s">
        <v>16</v>
      </c>
      <c r="D57" s="10" t="s">
        <v>24</v>
      </c>
      <c r="E57" s="10" t="s">
        <v>45</v>
      </c>
      <c r="F57" s="24"/>
      <c r="G57" s="13"/>
      <c r="H57" s="29">
        <f>SUM(H54:H56)</f>
        <v>0</v>
      </c>
    </row>
    <row r="58" spans="1:9" ht="85.5" customHeight="1">
      <c r="A58" s="9" t="s">
        <v>69</v>
      </c>
      <c r="B58" s="11" t="s">
        <v>71</v>
      </c>
      <c r="C58" s="31"/>
      <c r="D58" s="31"/>
      <c r="E58" s="42"/>
      <c r="F58" s="38">
        <f t="shared" ref="F58" si="12">IF(OR(LEFT(E58,3)="n.a",E58="na",LEFT(E58,4)="n. a",LEFT(E58,3)="n/a",LEFT(E58,3)="n a",LEFT(E58,3)="n./",LEFT(E58,3)="na.",LEFT(E58,3)="./."),0,2)</f>
        <v>2</v>
      </c>
      <c r="G58" s="19">
        <f>IF(C58="X",F58,0)</f>
        <v>0</v>
      </c>
      <c r="H58" s="19">
        <f>IF(C58="x",211,IF(D58="x",211*2,0))+IF(E58&gt;"",CODE(E58)+LEN(E58),0)</f>
        <v>0</v>
      </c>
      <c r="I58" s="28"/>
    </row>
    <row r="59" spans="1:9" s="49" customFormat="1" ht="47.25" customHeight="1">
      <c r="A59" s="76" t="s">
        <v>106</v>
      </c>
      <c r="B59" s="76"/>
      <c r="C59" s="76"/>
      <c r="D59" s="76"/>
      <c r="E59" s="76"/>
      <c r="F59" s="13" t="s">
        <v>22</v>
      </c>
      <c r="G59" s="13" t="s">
        <v>25</v>
      </c>
      <c r="H59" s="29">
        <f>SUM(H58:H58)</f>
        <v>0</v>
      </c>
    </row>
    <row r="60" spans="1:9" ht="96" customHeight="1">
      <c r="A60" s="76"/>
      <c r="B60" s="76"/>
      <c r="C60" s="76"/>
      <c r="D60" s="76"/>
      <c r="E60" s="76"/>
      <c r="F60" s="39">
        <f>SUM(F32:F58)</f>
        <v>27</v>
      </c>
      <c r="G60" s="39">
        <f>SUM(G32:G58)</f>
        <v>0</v>
      </c>
      <c r="H60" s="17"/>
    </row>
    <row r="61" spans="1:9" ht="29.25" customHeight="1">
      <c r="A61" s="74"/>
      <c r="B61" s="74"/>
      <c r="C61" s="75"/>
      <c r="D61" s="75"/>
      <c r="E61" s="75"/>
      <c r="F61" s="55" t="s">
        <v>26</v>
      </c>
      <c r="G61" s="40">
        <f>IF(G60&gt;0,G60*100/F60,0)</f>
        <v>0</v>
      </c>
    </row>
    <row r="62" spans="1:9" ht="30.75" customHeight="1">
      <c r="A62" s="69" t="s">
        <v>46</v>
      </c>
      <c r="B62" s="70"/>
      <c r="C62" s="71" t="s">
        <v>47</v>
      </c>
      <c r="D62" s="72"/>
      <c r="E62" s="73"/>
      <c r="F62" s="77" t="str">
        <f>IF(G62&lt;60,"C-Lieferant",IF(AND(G62&gt;=60,G62&lt;85),"B-Lieferant","A-Lieferant"))</f>
        <v>C-Lieferant</v>
      </c>
      <c r="G62" s="77"/>
    </row>
    <row r="63" spans="1:9" ht="21" customHeight="1">
      <c r="F63" s="33"/>
      <c r="G63" s="17"/>
    </row>
    <row r="64" spans="1:9" ht="12.75" customHeight="1">
      <c r="A64" s="56" t="str">
        <f>CONCATENATE(H20," - ",H29," - ",H32," - ",H39," - ",H43," - ",H45," - ",H53," - ",H57," - ",H59,"")</f>
        <v>0 - 0 - 0 - 0 - 0 - 0 - 0 - 0 - 0</v>
      </c>
      <c r="B64" s="56"/>
      <c r="C64" s="56"/>
      <c r="D64" s="56"/>
      <c r="E64" s="56"/>
      <c r="H64" s="21"/>
    </row>
    <row r="65" spans="6:7" customFormat="1" ht="29.25" customHeight="1">
      <c r="F65" s="12"/>
    </row>
    <row r="66" spans="6:7" customFormat="1" ht="30.75" customHeight="1">
      <c r="F66" s="12"/>
    </row>
    <row r="67" spans="6:7" customFormat="1">
      <c r="F67" s="21"/>
      <c r="G67" s="21"/>
    </row>
    <row r="68" spans="6:7" customFormat="1" hidden="1">
      <c r="F68" s="12"/>
    </row>
  </sheetData>
  <sheetProtection password="C497" sheet="1" objects="1" scenarios="1" formatRows="0" selectLockedCells="1"/>
  <mergeCells count="36">
    <mergeCell ref="F62:G62"/>
    <mergeCell ref="C26:E26"/>
    <mergeCell ref="C22:E22"/>
    <mergeCell ref="C23:E23"/>
    <mergeCell ref="C24:E24"/>
    <mergeCell ref="C25:E25"/>
    <mergeCell ref="C31:E31"/>
    <mergeCell ref="C29:E29"/>
    <mergeCell ref="C27:E27"/>
    <mergeCell ref="C19:E19"/>
    <mergeCell ref="A62:B62"/>
    <mergeCell ref="C62:E62"/>
    <mergeCell ref="A61:B61"/>
    <mergeCell ref="C61:E61"/>
    <mergeCell ref="A59:E60"/>
    <mergeCell ref="C17:E17"/>
    <mergeCell ref="C8:E8"/>
    <mergeCell ref="C9:E9"/>
    <mergeCell ref="C10:E10"/>
    <mergeCell ref="C12:E12"/>
    <mergeCell ref="A64:E64"/>
    <mergeCell ref="A2:E2"/>
    <mergeCell ref="C5:E5"/>
    <mergeCell ref="C11:E11"/>
    <mergeCell ref="C30:E30"/>
    <mergeCell ref="C18:E18"/>
    <mergeCell ref="C14:E14"/>
    <mergeCell ref="B4:E4"/>
    <mergeCell ref="C6:E6"/>
    <mergeCell ref="C7:E7"/>
    <mergeCell ref="A3:E3"/>
    <mergeCell ref="C21:E21"/>
    <mergeCell ref="C20:E20"/>
    <mergeCell ref="C13:E13"/>
    <mergeCell ref="C15:E15"/>
    <mergeCell ref="C16:E16"/>
  </mergeCells>
  <phoneticPr fontId="0" type="noConversion"/>
  <conditionalFormatting sqref="F62:G62">
    <cfRule type="cellIs" dxfId="2" priority="4" operator="equal">
      <formula>"A-Lieferant"</formula>
    </cfRule>
    <cfRule type="cellIs" dxfId="1" priority="5" operator="equal">
      <formula>"B-Lieferant"</formula>
    </cfRule>
    <cfRule type="cellIs" dxfId="0" priority="6" operator="equal">
      <formula>"C-Lieferant"</formula>
    </cfRule>
  </conditionalFormatting>
  <dataValidations count="3">
    <dataValidation type="list" allowBlank="1" sqref="E54:E56 E58 E46:E52 E40:E42 E33:E38 E44">
      <formula1>"n.a."</formula1>
    </dataValidation>
    <dataValidation type="list" allowBlank="1" showInputMessage="1" showErrorMessage="1" sqref="C58:D58 C54:D56 C46:D52 C33:D38 C44:D44">
      <formula1>$F$1:$F$2</formula1>
    </dataValidation>
    <dataValidation type="list" allowBlank="1" showInputMessage="1" showErrorMessage="1" sqref="C40:D42">
      <formula1>$F$1:$G$1</formula1>
    </dataValidation>
  </dataValidations>
  <printOptions horizontalCentered="1"/>
  <pageMargins left="0.59055118110236227" right="0.59055118110236227" top="0.59055118110236227" bottom="0.78740157480314965" header="0.51181102362204722" footer="0.51181102362204722"/>
  <pageSetup paperSize="9" scale="96" fitToHeight="15" pageOrder="overThenDown" orientation="portrait" horizontalDpi="300" verticalDpi="300" r:id="rId1"/>
  <headerFooter alignWithMargins="0">
    <oddFooter>&amp;L&amp;8DMK Lieferanten Selbstauditierungsbogen Energiedienstleister
DMK Supplier Self-Audit-Questionnaire Energy Service Providers&amp;R &amp;8&amp;P von &amp;N</oddFooter>
  </headerFooter>
  <rowBreaks count="2" manualBreakCount="2">
    <brk id="19" max="4" man="1"/>
    <brk id="5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Lieferantenselbstauskunft</vt:lpstr>
      <vt:lpstr>Lieferantenselbstauskunft!Druckbereich</vt:lpstr>
      <vt:lpstr>Lieferantenselbstauskunft!Drucktitel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Gyrok, Heiko</cp:lastModifiedBy>
  <cp:lastPrinted>2014-04-23T12:08:12Z</cp:lastPrinted>
  <dcterms:created xsi:type="dcterms:W3CDTF">2007-12-06T12:09:06Z</dcterms:created>
  <dcterms:modified xsi:type="dcterms:W3CDTF">2020-02-03T07:11:14Z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W_IntOfficeMacros">
    <vt:lpwstr>Enabled</vt:lpwstr>
  </property>
  <property fmtid="{D5CDD505-2E9C-101B-9397-08002B2CF9AE}" pid="3" name="SW_CustomTitle">
    <vt:lpwstr>Disabled</vt:lpwstr>
  </property>
  <property fmtid="{D5CDD505-2E9C-101B-9397-08002B2CF9AE}" pid="4" name="_AdHocReviewCycleID">
    <vt:i4>401783972</vt:i4>
  </property>
  <property fmtid="{D5CDD505-2E9C-101B-9397-08002B2CF9AE}" pid="5" name="_NewReviewCycle">
    <vt:lpwstr/>
  </property>
  <property fmtid="{D5CDD505-2E9C-101B-9397-08002B2CF9AE}" pid="6" name="_EmailSubject">
    <vt:lpwstr>Datenschutz</vt:lpwstr>
  </property>
  <property fmtid="{D5CDD505-2E9C-101B-9397-08002B2CF9AE}" pid="7" name="_AuthorEmail">
    <vt:lpwstr>heiko.gyrok@dmk.de</vt:lpwstr>
  </property>
  <property fmtid="{D5CDD505-2E9C-101B-9397-08002B2CF9AE}" pid="8" name="_AuthorEmailDisplayName">
    <vt:lpwstr>Gyrok, Heiko</vt:lpwstr>
  </property>
</Properties>
</file>